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5600" windowHeight="9240"/>
  </bookViews>
  <sheets>
    <sheet name="Sheet1" sheetId="1" r:id="rId1"/>
    <sheet name="Sheet2" sheetId="2" r:id="rId2"/>
    <sheet name="Sheet3" sheetId="3" r:id="rId3"/>
  </sheets>
  <definedNames>
    <definedName name="Query_from_Autodownload" localSheetId="1" hidden="1">Sheet2!$A$6:$G$7</definedName>
  </definedNames>
  <calcPr calcId="125725"/>
</workbook>
</file>

<file path=xl/calcChain.xml><?xml version="1.0" encoding="utf-8"?>
<calcChain xmlns="http://schemas.openxmlformats.org/spreadsheetml/2006/main">
  <c r="H7" i="2"/>
  <c r="J11" i="1"/>
  <c r="L24"/>
  <c r="L22"/>
  <c r="L41"/>
  <c r="I5"/>
  <c r="L29"/>
  <c r="L33"/>
  <c r="L20"/>
  <c r="L38"/>
  <c r="L44"/>
  <c r="L37"/>
  <c r="L47"/>
  <c r="L49"/>
  <c r="L51"/>
  <c r="L25"/>
  <c r="L52"/>
  <c r="L53"/>
  <c r="L54"/>
  <c r="L28"/>
  <c r="L55"/>
  <c r="L61"/>
  <c r="L63"/>
  <c r="L64"/>
  <c r="L66"/>
  <c r="L69"/>
  <c r="L71"/>
  <c r="L60"/>
  <c r="L72"/>
  <c r="L62"/>
  <c r="L65"/>
  <c r="L67"/>
  <c r="H6"/>
  <c r="L6" s="1"/>
  <c r="L30"/>
  <c r="L35"/>
  <c r="L36"/>
  <c r="L39"/>
  <c r="L21"/>
  <c r="L46"/>
  <c r="F16"/>
  <c r="L16" s="1"/>
  <c r="G7"/>
  <c r="L7" s="1"/>
  <c r="L13"/>
  <c r="L31"/>
  <c r="L34"/>
  <c r="L8"/>
  <c r="L10"/>
  <c r="L40"/>
  <c r="L42"/>
  <c r="L43"/>
  <c r="L48"/>
  <c r="L50"/>
  <c r="L26"/>
  <c r="L27"/>
  <c r="L68"/>
  <c r="L73"/>
  <c r="L70"/>
  <c r="L58"/>
  <c r="L59"/>
  <c r="L57"/>
  <c r="L5"/>
  <c r="L19"/>
  <c r="L17"/>
  <c r="L32"/>
  <c r="L45"/>
  <c r="L11"/>
  <c r="B23" s="1"/>
  <c r="L15"/>
  <c r="L18"/>
  <c r="L9"/>
  <c r="L14"/>
  <c r="L23"/>
  <c r="L12"/>
  <c r="B27" l="1"/>
  <c r="B52"/>
  <c r="B26"/>
  <c r="B24"/>
  <c r="B40"/>
  <c r="B53"/>
  <c r="B45"/>
  <c r="B35"/>
  <c r="B32"/>
  <c r="B22"/>
  <c r="B6"/>
  <c r="B31"/>
  <c r="B30"/>
  <c r="B14"/>
  <c r="B18"/>
  <c r="B44"/>
  <c r="B25"/>
  <c r="B36"/>
  <c r="B17"/>
  <c r="B54"/>
  <c r="B55"/>
  <c r="B46"/>
  <c r="B49"/>
  <c r="B33"/>
  <c r="B16"/>
  <c r="B28"/>
  <c r="B15"/>
  <c r="B10"/>
  <c r="B29"/>
  <c r="B13"/>
  <c r="B7"/>
  <c r="B41"/>
  <c r="B20"/>
  <c r="B11"/>
  <c r="B8"/>
  <c r="B34"/>
  <c r="B50"/>
  <c r="B48"/>
  <c r="B12"/>
  <c r="B47"/>
  <c r="B42"/>
  <c r="B39"/>
  <c r="B37"/>
  <c r="B51"/>
  <c r="B9"/>
  <c r="B19"/>
  <c r="B5"/>
  <c r="B21"/>
  <c r="B38"/>
  <c r="B43"/>
  <c r="B58"/>
  <c r="B73"/>
  <c r="B67"/>
  <c r="B62"/>
  <c r="B60"/>
  <c r="B69"/>
  <c r="B64"/>
  <c r="B61"/>
  <c r="B59"/>
  <c r="B70"/>
  <c r="B68"/>
  <c r="B65"/>
  <c r="B72"/>
  <c r="B71"/>
  <c r="B66"/>
  <c r="B63"/>
  <c r="B57"/>
</calcChain>
</file>

<file path=xl/connections.xml><?xml version="1.0" encoding="utf-8"?>
<connections xmlns="http://schemas.openxmlformats.org/spreadsheetml/2006/main">
  <connection id="1" name="Query from Autodownload" type="1" refreshedVersion="3" savePassword="1" background="1" saveData="1">
    <dbPr connection="DSN=Autodownload;UID=sa;PWD=AIRE;APP=2007 Microsoft Office system;WSID=ACER-RED;DATABASE=events" command="SELECT Entry.Name, Entry.Club, Entry.AgeClass, Entry.RaceTime, Entry.NonCompetitive, Entry.Disq, Entry.DisqManual_x000d__x000a_FROM events.dbo.Course Course, events.dbo.Entry Entry, events.dbo.Event Event_x000d__x000a_WHERE Event.ID = Course.EventID AND Event.ID = Entry.EventID AND Course.ID = Entry.CourseID AND ((Event.Name=?) AND (Event.Date=?) AND (Course.Name=?) AND (Entry.AgeClass Like ?))_x000d__x000a_ORDER BY Entry.RaceTime"/>
    <parameters count="4">
      <parameter name="event" sqlType="12" parameterType="cell" refreshOnChange="1" cell="Sheet2!$A$1"/>
      <parameter name="event_date" sqlType="11" parameterType="cell" refreshOnChange="1" cell="Sheet2!$A$2"/>
      <parameter name="course" sqlType="12" parameterType="cell" refreshOnChange="1" cell="Sheet2!$A$3"/>
      <parameter name="sex" sqlType="12" parameterType="cell" refreshOnChange="1" cell="Sheet2!$A$4"/>
    </parameters>
  </connection>
</connections>
</file>

<file path=xl/sharedStrings.xml><?xml version="1.0" encoding="utf-8"?>
<sst xmlns="http://schemas.openxmlformats.org/spreadsheetml/2006/main" count="238" uniqueCount="127">
  <si>
    <t>Posn</t>
  </si>
  <si>
    <t>Name</t>
  </si>
  <si>
    <t>Club</t>
  </si>
  <si>
    <t>Men</t>
  </si>
  <si>
    <t>M40</t>
  </si>
  <si>
    <t>M21</t>
  </si>
  <si>
    <t>M16</t>
  </si>
  <si>
    <t>M50</t>
  </si>
  <si>
    <t>Richard Foster</t>
  </si>
  <si>
    <t>Ian Marshall</t>
  </si>
  <si>
    <t>Howard Sawyer</t>
  </si>
  <si>
    <t>M55</t>
  </si>
  <si>
    <t>M35</t>
  </si>
  <si>
    <t>Leon Foster</t>
  </si>
  <si>
    <t>Women</t>
  </si>
  <si>
    <t>W21</t>
  </si>
  <si>
    <t>W50</t>
  </si>
  <si>
    <t>Age</t>
  </si>
  <si>
    <t>Class</t>
  </si>
  <si>
    <t>Park</t>
  </si>
  <si>
    <t>Roundhay</t>
  </si>
  <si>
    <t>Wood</t>
  </si>
  <si>
    <t>M65</t>
  </si>
  <si>
    <t>Steve Watkins</t>
  </si>
  <si>
    <t>Greg Hull</t>
  </si>
  <si>
    <t>M45</t>
  </si>
  <si>
    <t>David Murgatroyd</t>
  </si>
  <si>
    <t>David Potter</t>
  </si>
  <si>
    <t>BOK</t>
  </si>
  <si>
    <t>Carol White</t>
  </si>
  <si>
    <t>Faye Pinker</t>
  </si>
  <si>
    <t>W35</t>
  </si>
  <si>
    <t>Liam Portz</t>
  </si>
  <si>
    <t>Ben Priest</t>
  </si>
  <si>
    <t>Tony Thornley</t>
  </si>
  <si>
    <t>Mark Mon-Williams</t>
  </si>
  <si>
    <t>Ruaridh Mon-Williams</t>
  </si>
  <si>
    <t>AgeClass</t>
  </si>
  <si>
    <t>RaceTime</t>
  </si>
  <si>
    <t>NonCompetitive</t>
  </si>
  <si>
    <t>Disq</t>
  </si>
  <si>
    <t>DisqManual</t>
  </si>
  <si>
    <t>Peter Jones</t>
  </si>
  <si>
    <t>Bradley Dickerson</t>
  </si>
  <si>
    <t>Lucy Needham</t>
  </si>
  <si>
    <t>Susan Stevens</t>
  </si>
  <si>
    <t>W60</t>
  </si>
  <si>
    <t>Valerie Gilleard</t>
  </si>
  <si>
    <t>1 sprint</t>
  </si>
  <si>
    <t>score</t>
  </si>
  <si>
    <t>Aire Summer Sprint League 2013</t>
  </si>
  <si>
    <t>Myrtle</t>
  </si>
  <si>
    <t>Beckett</t>
  </si>
  <si>
    <t>Hirst</t>
  </si>
  <si>
    <t>Golden</t>
  </si>
  <si>
    <t>Acre Park</t>
  </si>
  <si>
    <t>Bowling</t>
  </si>
  <si>
    <t>Best 4</t>
  </si>
  <si>
    <t>Angela Hulley</t>
  </si>
  <si>
    <t>Ian Nixon</t>
  </si>
  <si>
    <t>David Alcock</t>
  </si>
  <si>
    <t>Jack Wood</t>
  </si>
  <si>
    <t>Jack Cooper</t>
  </si>
  <si>
    <t>Christophe Patterson</t>
  </si>
  <si>
    <t>M18</t>
  </si>
  <si>
    <t>Nigel Hulley</t>
  </si>
  <si>
    <t>Tony Carlyle</t>
  </si>
  <si>
    <t>M60</t>
  </si>
  <si>
    <t>Will Patterson</t>
  </si>
  <si>
    <t>Ken Patterson</t>
  </si>
  <si>
    <t>James WS</t>
  </si>
  <si>
    <t>Bernard Foster</t>
  </si>
  <si>
    <t>Adil Shah</t>
  </si>
  <si>
    <t>M20</t>
  </si>
  <si>
    <t>Alan Parker</t>
  </si>
  <si>
    <t>AIRE</t>
  </si>
  <si>
    <t>LUUOC</t>
  </si>
  <si>
    <t xml:space="preserve"> </t>
  </si>
  <si>
    <t>Joe Woodley</t>
  </si>
  <si>
    <t>George Stevens</t>
  </si>
  <si>
    <t>Peter Haines</t>
  </si>
  <si>
    <t>Pete Kidd</t>
  </si>
  <si>
    <t>Tim Boden</t>
  </si>
  <si>
    <t>Simon Froude</t>
  </si>
  <si>
    <t>SELOC</t>
  </si>
  <si>
    <t>Florence Haines</t>
  </si>
  <si>
    <t>W20</t>
  </si>
  <si>
    <t>Chloe Haines</t>
  </si>
  <si>
    <t>Lucy Haines</t>
  </si>
  <si>
    <t>W14</t>
  </si>
  <si>
    <t>Ruth Ker</t>
  </si>
  <si>
    <t>W45</t>
  </si>
  <si>
    <t>Kirsty Davies-Walters</t>
  </si>
  <si>
    <t>EBOR</t>
  </si>
  <si>
    <t>Rebecca Mon-Williams</t>
  </si>
  <si>
    <t>Lisa Broadest</t>
  </si>
  <si>
    <t>Hazel Gibbs</t>
  </si>
  <si>
    <t>SYO</t>
  </si>
  <si>
    <t>W65</t>
  </si>
  <si>
    <t>Marie Gibbs</t>
  </si>
  <si>
    <t>Jess Nixon</t>
  </si>
  <si>
    <t>Anna Chavez</t>
  </si>
  <si>
    <t>Chris Smithard</t>
  </si>
  <si>
    <t>DEE</t>
  </si>
  <si>
    <t>Tomas Mildorf</t>
  </si>
  <si>
    <t>Michael Cox</t>
  </si>
  <si>
    <t>Martyn Broadest</t>
  </si>
  <si>
    <t>Steve Willis</t>
  </si>
  <si>
    <t>Chris Burden</t>
  </si>
  <si>
    <t>Peter O'Connell</t>
  </si>
  <si>
    <t>Patrick Davey</t>
  </si>
  <si>
    <t>MAROC</t>
  </si>
  <si>
    <t>M70</t>
  </si>
  <si>
    <t>David Johnson</t>
  </si>
  <si>
    <t/>
  </si>
  <si>
    <t>Peter Watson</t>
  </si>
  <si>
    <t>Richard Kirk</t>
  </si>
  <si>
    <t>CLARO</t>
  </si>
  <si>
    <t>Tim Patterson</t>
  </si>
  <si>
    <t>Gordon Urquhart</t>
  </si>
  <si>
    <t>Ian Griffiths</t>
  </si>
  <si>
    <t>SLOW</t>
  </si>
  <si>
    <t>Ben Jukes</t>
  </si>
  <si>
    <t>IND</t>
  </si>
  <si>
    <t>bowling park wei</t>
  </si>
  <si>
    <t>Geoff Render</t>
  </si>
  <si>
    <t>w%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</si>
</sst>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14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2">
    <dxf>
      <numFmt numFmtId="1" formatCode="0"/>
    </dxf>
    <dxf>
      <numFmt numFmtId="164" formatCode="[$-F400]h:mm:ss\ AM/PM"/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Query from Autodownload" connectionId="1" autoFormatId="16" applyNumberFormats="0" applyBorderFormats="0" applyFontFormats="0" applyPatternFormats="0" applyAlignmentFormats="0" applyWidthHeightFormats="0">
  <queryTableRefresh nextId="9" unboundColumnsRight="1">
    <queryTableFields count="8">
      <queryTableField id="1" name="Name" tableColumnId="1"/>
      <queryTableField id="2" name="AgeClass" tableColumnId="2"/>
      <queryTableField id="3" name="RaceTime" tableColumnId="3"/>
      <queryTableField id="4" name="NonCompetitive" tableColumnId="4"/>
      <queryTableField id="5" name="Disq" tableColumnId="5"/>
      <queryTableField id="6" name="DisqManual" tableColumnId="6"/>
      <queryTableField id="8" name="Club" tableColumnId="8"/>
      <queryTableField id="7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_from_Autodownload" displayName="Table_Query_from_Autodownload" ref="A6:H7" tableType="queryTable" totalsRowShown="0">
  <autoFilter ref="A6:H7"/>
  <tableColumns count="8">
    <tableColumn id="1" uniqueName="1" name="Name" queryTableFieldId="1"/>
    <tableColumn id="2" uniqueName="2" name="AgeClass" queryTableFieldId="2"/>
    <tableColumn id="3" uniqueName="3" name="RaceTime" queryTableFieldId="3" dataDxfId="1"/>
    <tableColumn id="4" uniqueName="4" name="NonCompetitive" queryTableFieldId="4"/>
    <tableColumn id="5" uniqueName="5" name="Disq" queryTableFieldId="5"/>
    <tableColumn id="6" uniqueName="6" name="DisqManual" queryTableFieldId="6"/>
    <tableColumn id="8" uniqueName="8" name="Club" queryTableFieldId="8"/>
    <tableColumn id="7" uniqueName="7" name="score" queryTableFieldId="7" dataDxfId="0">
      <calculatedColumnFormula>51-RANK(C7,C$7:C$962,1)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6"/>
  <sheetViews>
    <sheetView tabSelected="1" workbookViewId="0">
      <selection activeCell="O60" sqref="O60"/>
    </sheetView>
  </sheetViews>
  <sheetFormatPr defaultRowHeight="15"/>
  <cols>
    <col min="1" max="1" width="8.140625" bestFit="1" customWidth="1"/>
    <col min="2" max="2" width="5.28515625" bestFit="1" customWidth="1"/>
    <col min="3" max="3" width="21" bestFit="1" customWidth="1"/>
    <col min="4" max="4" width="9.5703125" style="1" customWidth="1"/>
    <col min="5" max="5" width="5.42578125" style="1" bestFit="1" customWidth="1"/>
    <col min="6" max="6" width="6.85546875" bestFit="1" customWidth="1"/>
    <col min="7" max="7" width="7.7109375" bestFit="1" customWidth="1"/>
    <col min="8" max="8" width="6.28515625" style="1" bestFit="1" customWidth="1"/>
    <col min="9" max="9" width="9.85546875" bestFit="1" customWidth="1"/>
    <col min="10" max="10" width="8.7109375" style="1" customWidth="1"/>
    <col min="11" max="11" width="9.85546875" customWidth="1"/>
    <col min="12" max="12" width="6.28515625" bestFit="1" customWidth="1"/>
  </cols>
  <sheetData>
    <row r="1" spans="1:12" s="8" customFormat="1" ht="18.75">
      <c r="D1" s="15" t="s">
        <v>50</v>
      </c>
      <c r="E1" s="15"/>
      <c r="F1" s="9"/>
      <c r="G1" s="9"/>
      <c r="H1" s="15"/>
      <c r="I1" s="9"/>
      <c r="J1" s="15"/>
    </row>
    <row r="2" spans="1:12" s="8" customFormat="1" ht="18.75">
      <c r="D2" s="15"/>
      <c r="E2" s="15"/>
      <c r="F2" s="9"/>
      <c r="G2" s="9"/>
      <c r="H2" s="15"/>
      <c r="I2" s="9"/>
      <c r="J2" s="15"/>
    </row>
    <row r="3" spans="1:12">
      <c r="B3" s="1" t="s">
        <v>0</v>
      </c>
      <c r="C3" s="1" t="s">
        <v>1</v>
      </c>
      <c r="D3" s="1" t="s">
        <v>2</v>
      </c>
      <c r="E3" s="1" t="s">
        <v>17</v>
      </c>
      <c r="F3" s="1" t="s">
        <v>51</v>
      </c>
      <c r="G3" s="1" t="s">
        <v>52</v>
      </c>
      <c r="H3" s="1" t="s">
        <v>53</v>
      </c>
      <c r="I3" s="1" t="s">
        <v>20</v>
      </c>
      <c r="J3" s="1" t="s">
        <v>56</v>
      </c>
      <c r="K3" s="1" t="s">
        <v>54</v>
      </c>
      <c r="L3" s="1" t="s">
        <v>57</v>
      </c>
    </row>
    <row r="4" spans="1:12">
      <c r="A4" s="3" t="s">
        <v>3</v>
      </c>
      <c r="B4" s="1"/>
      <c r="C4" s="1"/>
      <c r="E4" s="1" t="s">
        <v>18</v>
      </c>
      <c r="F4" s="1" t="s">
        <v>19</v>
      </c>
      <c r="G4" s="1" t="s">
        <v>19</v>
      </c>
      <c r="H4" s="1" t="s">
        <v>21</v>
      </c>
      <c r="I4" s="1" t="s">
        <v>19</v>
      </c>
      <c r="J4" s="1" t="s">
        <v>19</v>
      </c>
      <c r="K4" s="1" t="s">
        <v>55</v>
      </c>
      <c r="L4" s="1"/>
    </row>
    <row r="5" spans="1:12">
      <c r="B5" s="1" t="str">
        <f>RANK($L5,$L$5:$L$55)&amp;IF(OR($L5=$L4,$L5=$L6),"=","")</f>
        <v>1</v>
      </c>
      <c r="C5" t="s">
        <v>23</v>
      </c>
      <c r="D5" s="1" t="s">
        <v>75</v>
      </c>
      <c r="E5" s="1" t="s">
        <v>4</v>
      </c>
      <c r="F5" s="1">
        <v>50</v>
      </c>
      <c r="G5" s="11">
        <v>45</v>
      </c>
      <c r="H5" s="1">
        <v>50</v>
      </c>
      <c r="I5" s="13">
        <f>MAX(F5:H5,J5:K5)</f>
        <v>50</v>
      </c>
      <c r="J5" s="11">
        <v>49</v>
      </c>
      <c r="K5" s="1"/>
      <c r="L5" s="1">
        <f>IF(COUNTA($F5:K5)&gt;4,LARGE($F5:K5,1)+LARGE($F5:K5,2)+LARGE($F5:K5,3)+LARGE($F5:K5,4),SUM($F5:K5))</f>
        <v>199</v>
      </c>
    </row>
    <row r="6" spans="1:12">
      <c r="B6" s="1" t="str">
        <f>RANK($L6,$L$5:$L$55)&amp;IF(OR($L6=$L5,$L6=$L7),"=","")</f>
        <v>2</v>
      </c>
      <c r="C6" t="s">
        <v>59</v>
      </c>
      <c r="D6" s="12" t="s">
        <v>75</v>
      </c>
      <c r="E6" s="1" t="s">
        <v>5</v>
      </c>
      <c r="G6" s="11">
        <v>50</v>
      </c>
      <c r="H6" s="13">
        <f>MAX(F6:G6,I6:K6)</f>
        <v>50</v>
      </c>
      <c r="I6" s="11">
        <v>48</v>
      </c>
      <c r="J6" s="11">
        <v>50</v>
      </c>
      <c r="L6" s="1">
        <f>IF(COUNTA($F6:K6)&gt;4,LARGE($F6:K6,1)+LARGE($F6:K6,2)+LARGE($F6:K6,3)+LARGE($F6:K6,4),SUM($F6:K6))</f>
        <v>198</v>
      </c>
    </row>
    <row r="7" spans="1:12">
      <c r="B7" s="1" t="str">
        <f>RANK($L7,$L$5:$L$55)&amp;IF(OR($L7=$L6,$L7=$L8),"=","")</f>
        <v>3</v>
      </c>
      <c r="C7" t="s">
        <v>26</v>
      </c>
      <c r="D7" s="1" t="s">
        <v>75</v>
      </c>
      <c r="E7" s="1" t="s">
        <v>5</v>
      </c>
      <c r="F7" s="1">
        <v>46</v>
      </c>
      <c r="G7" s="13">
        <f>MAX(F7,H7:K7)</f>
        <v>46</v>
      </c>
      <c r="H7" s="1">
        <v>42</v>
      </c>
      <c r="I7" s="11">
        <v>46</v>
      </c>
      <c r="J7" s="11">
        <v>46</v>
      </c>
      <c r="K7" s="1"/>
      <c r="L7" s="1">
        <f>IF(COUNTA($F7:K7)&gt;4,LARGE($F7:K7,1)+LARGE($F7:K7,2)+LARGE($F7:K7,3)+LARGE($F7:K7,4),SUM($F7:K7))</f>
        <v>184</v>
      </c>
    </row>
    <row r="8" spans="1:12">
      <c r="B8" s="1" t="str">
        <f>RANK($L8,$L$5:$L$55)&amp;IF(OR($L8=$L7,$L8=$L9),"=","")</f>
        <v>4</v>
      </c>
      <c r="C8" t="s">
        <v>9</v>
      </c>
      <c r="D8" s="12" t="s">
        <v>75</v>
      </c>
      <c r="E8" s="1" t="s">
        <v>7</v>
      </c>
      <c r="F8" s="1">
        <v>47</v>
      </c>
      <c r="G8" s="11">
        <v>43</v>
      </c>
      <c r="H8" s="1">
        <v>38</v>
      </c>
      <c r="I8" s="11">
        <v>43</v>
      </c>
      <c r="J8" s="11">
        <v>47</v>
      </c>
      <c r="L8" s="1">
        <f>IF(COUNTA($F8:K8)&gt;4,LARGE($F8:K8,1)+LARGE($F8:K8,2)+LARGE($F8:K8,3)+LARGE($F8:K8,4),SUM($F8:K8))</f>
        <v>180</v>
      </c>
    </row>
    <row r="9" spans="1:12">
      <c r="B9" s="1" t="str">
        <f>RANK($L9,$L$5:$L$55)&amp;IF(OR($L9=$L8,$L9=$L10),"=","")</f>
        <v>5</v>
      </c>
      <c r="C9" t="s">
        <v>8</v>
      </c>
      <c r="D9" s="1" t="s">
        <v>75</v>
      </c>
      <c r="E9" s="1" t="s">
        <v>5</v>
      </c>
      <c r="F9" s="1">
        <v>46</v>
      </c>
      <c r="G9" s="11">
        <v>46</v>
      </c>
      <c r="I9" s="11">
        <v>38</v>
      </c>
      <c r="J9" s="11">
        <v>45</v>
      </c>
      <c r="K9" s="1"/>
      <c r="L9" s="1">
        <f>IF(COUNTA($F9:K9)&gt;4,LARGE($F9:K9,1)+LARGE($F9:K9,2)+LARGE($F9:K9,3)+LARGE($F9:K9,4),SUM($F9:K9))</f>
        <v>175</v>
      </c>
    </row>
    <row r="10" spans="1:12">
      <c r="B10" s="1" t="str">
        <f>RANK($L10,$L$5:$L$55)&amp;IF(OR($L10=$L9,$L10=$L11),"=","")</f>
        <v>6</v>
      </c>
      <c r="C10" t="s">
        <v>43</v>
      </c>
      <c r="D10" s="1" t="s">
        <v>75</v>
      </c>
      <c r="E10" s="1" t="s">
        <v>5</v>
      </c>
      <c r="F10" s="1">
        <v>43</v>
      </c>
      <c r="G10" s="11">
        <v>42</v>
      </c>
      <c r="H10" s="1">
        <v>44</v>
      </c>
      <c r="I10" s="11">
        <v>39</v>
      </c>
      <c r="J10" s="11">
        <v>44</v>
      </c>
      <c r="L10" s="1">
        <f>IF(COUNTA($F10:K10)&gt;4,LARGE($F10:K10,1)+LARGE($F10:K10,2)+LARGE($F10:K10,3)+LARGE($F10:K10,4),SUM($F10:K10))</f>
        <v>173</v>
      </c>
    </row>
    <row r="11" spans="1:12">
      <c r="B11" s="1" t="str">
        <f>RANK($L11,$L$5:$L$55)&amp;IF(OR($L11=$L10,$L11=$L12),"=","")</f>
        <v>7</v>
      </c>
      <c r="C11" t="s">
        <v>10</v>
      </c>
      <c r="D11" s="1" t="s">
        <v>75</v>
      </c>
      <c r="E11" s="1" t="s">
        <v>11</v>
      </c>
      <c r="F11" s="1">
        <v>38</v>
      </c>
      <c r="G11" s="11">
        <v>44</v>
      </c>
      <c r="H11" s="1">
        <v>39</v>
      </c>
      <c r="I11" s="11">
        <v>31</v>
      </c>
      <c r="J11" s="13">
        <f>MAX(F11:I11,K11)</f>
        <v>44</v>
      </c>
      <c r="K11" s="1"/>
      <c r="L11" s="1">
        <f>IF(COUNTA($F11:K11)&gt;4,LARGE($F11:K11,1)+LARGE($F11:K11,2)+LARGE($F11:K11,3)+LARGE($F11:K11,4),SUM($F11:K11))</f>
        <v>165</v>
      </c>
    </row>
    <row r="12" spans="1:12">
      <c r="B12" s="1" t="str">
        <f>RANK($L12,$L$5:$L$55)&amp;IF(OR($L12=$L11,$L12=$L13),"=","")</f>
        <v>8</v>
      </c>
      <c r="C12" t="s">
        <v>32</v>
      </c>
      <c r="D12" s="1" t="s">
        <v>75</v>
      </c>
      <c r="E12" s="1" t="s">
        <v>6</v>
      </c>
      <c r="F12" s="1">
        <v>37</v>
      </c>
      <c r="G12" s="11">
        <v>39</v>
      </c>
      <c r="H12" s="1">
        <v>35</v>
      </c>
      <c r="I12" s="1"/>
      <c r="J12" s="11">
        <v>43</v>
      </c>
      <c r="K12" s="1"/>
      <c r="L12" s="1">
        <f>IF(COUNTA($F12:K12)&gt;4,LARGE($F12:K12,1)+LARGE($F12:K12,2)+LARGE($F12:K12,3)+LARGE($F12:K12,4),SUM($F12:K12))</f>
        <v>154</v>
      </c>
    </row>
    <row r="13" spans="1:12">
      <c r="B13" s="1" t="str">
        <f>RANK($L13,$L$5:$L$55)&amp;IF(OR($L13=$L12,$L13=$L14),"=","")</f>
        <v>9</v>
      </c>
      <c r="C13" t="s">
        <v>60</v>
      </c>
      <c r="D13" s="1" t="s">
        <v>75</v>
      </c>
      <c r="E13" s="1" t="s">
        <v>12</v>
      </c>
      <c r="G13" s="11">
        <v>49</v>
      </c>
      <c r="H13" s="1">
        <v>48</v>
      </c>
      <c r="I13" s="11">
        <v>49</v>
      </c>
      <c r="L13" s="1">
        <f>IF(COUNTA($F13:K13)&gt;4,LARGE($F13:K13,1)+LARGE($F13:K13,2)+LARGE($F13:K13,3)+LARGE($F13:K13,4),SUM($F13:K13))</f>
        <v>146</v>
      </c>
    </row>
    <row r="14" spans="1:12">
      <c r="B14" s="1" t="str">
        <f>RANK($L14,$L$5:$L$55)&amp;IF(OR($L14=$L13,$L14=$L15),"=","")</f>
        <v>10</v>
      </c>
      <c r="C14" t="s">
        <v>13</v>
      </c>
      <c r="D14" s="1" t="s">
        <v>75</v>
      </c>
      <c r="E14" s="1" t="s">
        <v>5</v>
      </c>
      <c r="F14" s="1">
        <v>49</v>
      </c>
      <c r="G14" s="1"/>
      <c r="I14" s="11">
        <v>45</v>
      </c>
      <c r="J14" s="11">
        <v>48</v>
      </c>
      <c r="K14" s="1"/>
      <c r="L14" s="1">
        <f>IF(COUNTA($F14:K14)&gt;4,LARGE($F14:K14,1)+LARGE($F14:K14,2)+LARGE($F14:K14,3)+LARGE($F14:K14,4),SUM($F14:K14))</f>
        <v>142</v>
      </c>
    </row>
    <row r="15" spans="1:12">
      <c r="B15" s="1" t="str">
        <f>RANK($L15,$L$5:$L$55)&amp;IF(OR($L15=$L14,$L15=$L16),"=","")</f>
        <v>11</v>
      </c>
      <c r="C15" t="s">
        <v>33</v>
      </c>
      <c r="D15" s="1" t="s">
        <v>75</v>
      </c>
      <c r="E15" s="1" t="s">
        <v>6</v>
      </c>
      <c r="F15" s="1">
        <v>36</v>
      </c>
      <c r="G15" s="11">
        <v>35</v>
      </c>
      <c r="H15" s="1">
        <v>31</v>
      </c>
      <c r="I15" s="5"/>
      <c r="J15" s="11">
        <v>37</v>
      </c>
      <c r="K15" s="4"/>
      <c r="L15" s="1">
        <f>IF(COUNTA($F15:K15)&gt;4,LARGE($F15:K15,1)+LARGE($F15:K15,2)+LARGE($F15:K15,3)+LARGE($F15:K15,4),SUM($F15:K15))</f>
        <v>139</v>
      </c>
    </row>
    <row r="16" spans="1:12">
      <c r="B16" s="1" t="str">
        <f>RANK($L16,$L$5:$L$55)&amp;IF(OR($L16=$L15,$L16=$L17),"=","")</f>
        <v>12</v>
      </c>
      <c r="C16" t="s">
        <v>66</v>
      </c>
      <c r="D16" s="1" t="s">
        <v>75</v>
      </c>
      <c r="E16" s="1" t="s">
        <v>67</v>
      </c>
      <c r="F16" s="14">
        <f>MAX(G16:K16)</f>
        <v>43</v>
      </c>
      <c r="G16" s="11">
        <v>37</v>
      </c>
      <c r="H16" s="1">
        <v>43</v>
      </c>
      <c r="L16" s="1">
        <f>IF(COUNTA($F16:K16)&gt;4,LARGE($F16:K16,1)+LARGE($F16:K16,2)+LARGE($F16:K16,3)+LARGE($F16:K16,4),SUM($F16:K16))</f>
        <v>123</v>
      </c>
    </row>
    <row r="17" spans="2:12">
      <c r="B17" s="1" t="str">
        <f>RANK($L17,$L$5:$L$55)&amp;IF(OR($L17=$L16,$L17=$L18),"=","")</f>
        <v>13</v>
      </c>
      <c r="C17" t="s">
        <v>42</v>
      </c>
      <c r="D17" s="1" t="s">
        <v>75</v>
      </c>
      <c r="E17" s="1" t="s">
        <v>11</v>
      </c>
      <c r="G17" s="11">
        <v>41</v>
      </c>
      <c r="H17" s="1">
        <v>45</v>
      </c>
      <c r="I17" s="11">
        <v>35</v>
      </c>
      <c r="K17" s="1"/>
      <c r="L17" s="1">
        <f>IF(COUNTA($F17:K17)&gt;4,LARGE($F17:K17,1)+LARGE($F17:K17,2)+LARGE($F17:K17,3)+LARGE($F17:K17,4),SUM($F17:K17))</f>
        <v>121</v>
      </c>
    </row>
    <row r="18" spans="2:12">
      <c r="B18" s="1" t="str">
        <f>RANK($L18,$L$5:$L$55)&amp;IF(OR($L18=$L17,$L18=$L19),"=","")</f>
        <v>14</v>
      </c>
      <c r="C18" t="s">
        <v>35</v>
      </c>
      <c r="D18" s="1" t="s">
        <v>75</v>
      </c>
      <c r="E18" s="1" t="s">
        <v>25</v>
      </c>
      <c r="F18" s="1">
        <v>41</v>
      </c>
      <c r="G18" s="1"/>
      <c r="H18" s="1">
        <v>36</v>
      </c>
      <c r="I18" s="11">
        <v>41</v>
      </c>
      <c r="K18" s="1"/>
      <c r="L18" s="1">
        <f>IF(COUNTA($F18:K18)&gt;4,LARGE($F18:K18,1)+LARGE($F18:K18,2)+LARGE($F18:K18,3)+LARGE($F18:K18,4),SUM($F18:K18))</f>
        <v>118</v>
      </c>
    </row>
    <row r="19" spans="2:12">
      <c r="B19" s="1" t="str">
        <f>RANK($L19,$L$5:$L$55)&amp;IF(OR($L19=$L18,$L19=$L20),"=","")</f>
        <v>15</v>
      </c>
      <c r="C19" t="s">
        <v>36</v>
      </c>
      <c r="D19" s="1" t="s">
        <v>75</v>
      </c>
      <c r="E19" s="1" t="s">
        <v>6</v>
      </c>
      <c r="F19" s="1">
        <v>40</v>
      </c>
      <c r="G19" s="1"/>
      <c r="H19" s="1">
        <v>33</v>
      </c>
      <c r="I19" s="11">
        <v>37</v>
      </c>
      <c r="J19" s="2"/>
      <c r="K19" s="1"/>
      <c r="L19" s="1">
        <f>IF(COUNTA($F19:K19)&gt;4,LARGE($F19:K19,1)+LARGE($F19:K19,2)+LARGE($F19:K19,3)+LARGE($F19:K19,4),SUM($F19:K19))</f>
        <v>110</v>
      </c>
    </row>
    <row r="20" spans="2:12">
      <c r="B20" s="1" t="str">
        <f>RANK($L20,$L$5:$L$55)&amp;IF(OR($L20=$L19,$L20=$L21),"=","")</f>
        <v>16</v>
      </c>
      <c r="C20" t="s">
        <v>119</v>
      </c>
      <c r="D20" s="1" t="s">
        <v>75</v>
      </c>
      <c r="E20" s="1" t="s">
        <v>12</v>
      </c>
      <c r="F20" s="1">
        <v>42</v>
      </c>
      <c r="I20" s="11">
        <v>44</v>
      </c>
      <c r="L20" s="1">
        <f>IF(COUNTA($F20:K20)&gt;4,LARGE($F20:K20,1)+LARGE($F20:K20,2)+LARGE($F20:K20,3)+LARGE($F20:K20,4),SUM($F20:K20))</f>
        <v>86</v>
      </c>
    </row>
    <row r="21" spans="2:12">
      <c r="B21" s="1" t="str">
        <f>RANK($L21,$L$5:$L$55)&amp;IF(OR($L21=$L20,$L21=$L22),"=","")</f>
        <v>17</v>
      </c>
      <c r="C21" t="s">
        <v>82</v>
      </c>
      <c r="D21" s="1" t="s">
        <v>75</v>
      </c>
      <c r="E21" s="1" t="s">
        <v>7</v>
      </c>
      <c r="G21" s="6"/>
      <c r="H21" s="1">
        <v>40</v>
      </c>
      <c r="J21" s="11">
        <v>42</v>
      </c>
      <c r="L21" s="1">
        <f>IF(COUNTA($F21:K21)&gt;4,LARGE($F21:K21,1)+LARGE($F21:K21,2)+LARGE($F21:K21,3)+LARGE($F21:K21,4),SUM($F21:K21))</f>
        <v>82</v>
      </c>
    </row>
    <row r="22" spans="2:12">
      <c r="B22" s="1" t="str">
        <f>RANK($L22,$L$5:$L$55)&amp;IF(OR($L22=$L21,$L22=$L23),"=","")</f>
        <v>18</v>
      </c>
      <c r="C22" t="s">
        <v>120</v>
      </c>
      <c r="D22" s="1" t="s">
        <v>121</v>
      </c>
      <c r="E22" s="1" t="s">
        <v>12</v>
      </c>
      <c r="I22" s="11">
        <v>41</v>
      </c>
      <c r="J22" s="11">
        <v>40</v>
      </c>
      <c r="L22" s="1">
        <f>IF(COUNTA($F22:K22)&gt;4,LARGE($F22:K22,1)+LARGE($F22:K22,2)+LARGE($F22:K22,3)+LARGE($F22:K22,4),SUM($F22:K22))</f>
        <v>81</v>
      </c>
    </row>
    <row r="23" spans="2:12">
      <c r="B23" s="1" t="str">
        <f>RANK($L23,$L$5:$L$55)&amp;IF(OR($L23=$L22,$L23=$L24),"=","")</f>
        <v>19</v>
      </c>
      <c r="C23" t="s">
        <v>34</v>
      </c>
      <c r="D23" s="1" t="s">
        <v>75</v>
      </c>
      <c r="E23" s="1" t="s">
        <v>22</v>
      </c>
      <c r="F23" s="1">
        <v>39</v>
      </c>
      <c r="G23" s="1"/>
      <c r="H23" s="1">
        <v>37</v>
      </c>
      <c r="I23" s="5"/>
      <c r="J23" s="5"/>
      <c r="K23" s="1"/>
      <c r="L23" s="1">
        <f>IF(COUNTA($F23:K23)&gt;4,LARGE($F23:K23,1)+LARGE($F23:K23,2)+LARGE($F23:K23,3)+LARGE($F23:K23,4),SUM($F23:K23))</f>
        <v>76</v>
      </c>
    </row>
    <row r="24" spans="2:12">
      <c r="B24" s="1" t="str">
        <f>RANK($L24,$L$5:$L$55)&amp;IF(OR($L24=$L23,$L24=$L25),"=","")</f>
        <v>20</v>
      </c>
      <c r="C24" t="s">
        <v>108</v>
      </c>
      <c r="D24" s="1" t="s">
        <v>75</v>
      </c>
      <c r="E24" s="1" t="s">
        <v>22</v>
      </c>
      <c r="I24" s="11">
        <v>32</v>
      </c>
      <c r="J24" s="11">
        <v>41</v>
      </c>
      <c r="L24" s="1">
        <f>IF(COUNTA($F24:K24)&gt;4,LARGE($F24:K24,1)+LARGE($F24:K24,2)+LARGE($F24:K24,3)+LARGE($F24:K24,4),SUM($F24:K24))</f>
        <v>73</v>
      </c>
    </row>
    <row r="25" spans="2:12">
      <c r="B25" s="1" t="str">
        <f>RANK($L25,$L$5:$L$55)&amp;IF(OR($L25=$L24,$L25=$L26),"=","")</f>
        <v>21</v>
      </c>
      <c r="C25" t="s">
        <v>110</v>
      </c>
      <c r="D25" s="1" t="s">
        <v>111</v>
      </c>
      <c r="E25" s="1" t="s">
        <v>112</v>
      </c>
      <c r="F25" s="1"/>
      <c r="I25" s="11">
        <v>29</v>
      </c>
      <c r="J25" s="11">
        <v>38</v>
      </c>
      <c r="L25" s="1">
        <f>IF(COUNTA($F25:K25)&gt;4,LARGE($F25:K25,1)+LARGE($F25:K25,2)+LARGE($F25:K25,3)+LARGE($F25:K25,4),SUM($F25:K25))</f>
        <v>67</v>
      </c>
    </row>
    <row r="26" spans="2:12">
      <c r="B26" s="1" t="str">
        <f>RANK($L26,$L$5:$L$55)&amp;IF(OR($L26=$L25,$L26=$L27),"=","")</f>
        <v>22</v>
      </c>
      <c r="C26" t="s">
        <v>71</v>
      </c>
      <c r="D26" s="1" t="s">
        <v>75</v>
      </c>
      <c r="E26" s="1" t="s">
        <v>22</v>
      </c>
      <c r="G26" s="11">
        <v>32</v>
      </c>
      <c r="H26" s="1">
        <v>32</v>
      </c>
      <c r="L26" s="1">
        <f>IF(COUNTA($F26:K26)&gt;4,LARGE($F26:K26,1)+LARGE($F26:K26,2)+LARGE($F26:K26,3)+LARGE($F26:K26,4),SUM($F26:K26))</f>
        <v>64</v>
      </c>
    </row>
    <row r="27" spans="2:12">
      <c r="B27" s="1" t="str">
        <f>RANK($L27,$L$5:$L$55)&amp;IF(OR($L27=$L26,$L27=$L28),"=","")</f>
        <v>23</v>
      </c>
      <c r="C27" t="s">
        <v>72</v>
      </c>
      <c r="D27" s="1" t="s">
        <v>76</v>
      </c>
      <c r="E27" s="1" t="s">
        <v>73</v>
      </c>
      <c r="G27" s="11">
        <v>31</v>
      </c>
      <c r="I27" s="11">
        <v>25</v>
      </c>
      <c r="L27" s="1">
        <f>IF(COUNTA($F27:K27)&gt;4,LARGE($F27:K27,1)+LARGE($F27:K27,2)+LARGE($F27:K27,3)+LARGE($F27:K27,4),SUM($F27:K27))</f>
        <v>56</v>
      </c>
    </row>
    <row r="28" spans="2:12">
      <c r="B28" s="1" t="str">
        <f>RANK($L28,$L$5:$L$55)&amp;IF(OR($L28=$L27,$L28=$L29),"=","")</f>
        <v>24</v>
      </c>
      <c r="C28" t="s">
        <v>74</v>
      </c>
      <c r="D28" s="1" t="s">
        <v>75</v>
      </c>
      <c r="E28" s="1" t="s">
        <v>22</v>
      </c>
      <c r="F28" s="1"/>
      <c r="G28" s="11">
        <v>30</v>
      </c>
      <c r="I28" s="11">
        <v>24</v>
      </c>
      <c r="L28" s="1">
        <f>IF(COUNTA($F28:K28)&gt;4,LARGE($F28:K28,1)+LARGE($F28:K28,2)+LARGE($F28:K28,3)+LARGE($F28:K28,4),SUM($F28:K28))</f>
        <v>54</v>
      </c>
    </row>
    <row r="29" spans="2:12">
      <c r="B29" s="1" t="str">
        <f>RANK($L29,$L$5:$L$55)&amp;IF(OR($L29=$L28,$L29=$L30),"=","")</f>
        <v>25</v>
      </c>
      <c r="C29" t="s">
        <v>102</v>
      </c>
      <c r="D29" s="1" t="s">
        <v>103</v>
      </c>
      <c r="E29" s="1" t="s">
        <v>5</v>
      </c>
      <c r="F29" s="1"/>
      <c r="I29" s="11">
        <v>50</v>
      </c>
      <c r="L29" s="1">
        <f>IF(COUNTA($F29:K29)&gt;4,LARGE($F29:K29,1)+LARGE($F29:K29,2)+LARGE($F29:K29,3)+LARGE($F29:K29,4),SUM($F29:K29))</f>
        <v>50</v>
      </c>
    </row>
    <row r="30" spans="2:12">
      <c r="B30" s="1" t="str">
        <f>RANK($L30,$L$5:$L$55)&amp;IF(OR($L30=$L29,$L30=$L31),"=","")</f>
        <v>26</v>
      </c>
      <c r="C30" t="s">
        <v>78</v>
      </c>
      <c r="D30" s="1" t="s">
        <v>75</v>
      </c>
      <c r="E30" s="1" t="s">
        <v>64</v>
      </c>
      <c r="G30" s="6"/>
      <c r="H30" s="1">
        <v>49</v>
      </c>
      <c r="L30" s="1">
        <f>IF(COUNTA($F30:K30)&gt;4,LARGE($F30:K30,1)+LARGE($F30:K30,2)+LARGE($F30:K30,3)+LARGE($F30:K30,4),SUM($F30:K30))</f>
        <v>49</v>
      </c>
    </row>
    <row r="31" spans="2:12">
      <c r="B31" s="1" t="str">
        <f>RANK($L31,$L$5:$L$55)&amp;IF(OR($L31=$L30,$L31=$L32),"=","")</f>
        <v>27=</v>
      </c>
      <c r="C31" t="s">
        <v>61</v>
      </c>
      <c r="D31" s="12" t="s">
        <v>75</v>
      </c>
      <c r="E31" s="1" t="s">
        <v>5</v>
      </c>
      <c r="G31" s="11">
        <v>48</v>
      </c>
      <c r="L31" s="1">
        <f>IF(COUNTA($F31:K31)&gt;4,LARGE($F31:K31,1)+LARGE($F31:K31,2)+LARGE($F31:K31,3)+LARGE($F31:K31,4),SUM($F31:K31))</f>
        <v>48</v>
      </c>
    </row>
    <row r="32" spans="2:12">
      <c r="B32" s="1" t="str">
        <f>RANK($L32,$L$5:$L$55)&amp;IF(OR($L32=$L31,$L32=$L33),"=","")</f>
        <v>27=</v>
      </c>
      <c r="C32" t="s">
        <v>24</v>
      </c>
      <c r="D32" s="1" t="s">
        <v>75</v>
      </c>
      <c r="E32" s="1" t="s">
        <v>25</v>
      </c>
      <c r="F32" s="1">
        <v>48</v>
      </c>
      <c r="G32" s="1"/>
      <c r="I32" s="1"/>
      <c r="K32" s="1"/>
      <c r="L32" s="1">
        <f>IF(COUNTA($F32:K32)&gt;4,LARGE($F32:K32,1)+LARGE($F32:K32,2)+LARGE($F32:K32,3)+LARGE($F32:K32,4),SUM($F32:K32))</f>
        <v>48</v>
      </c>
    </row>
    <row r="33" spans="2:12">
      <c r="B33" s="1" t="str">
        <f>RANK($L33,$L$5:$L$55)&amp;IF(OR($L33=$L32,$L33=$L34),"=","")</f>
        <v>29=</v>
      </c>
      <c r="C33" t="s">
        <v>118</v>
      </c>
      <c r="D33" s="1" t="s">
        <v>75</v>
      </c>
      <c r="E33" s="1" t="s">
        <v>5</v>
      </c>
      <c r="F33" s="1"/>
      <c r="I33" s="11">
        <v>47</v>
      </c>
      <c r="L33" s="1">
        <f>IF(COUNTA($F33:K33)&gt;4,LARGE($F33:K33,1)+LARGE($F33:K33,2)+LARGE($F33:K33,3)+LARGE($F33:K33,4),SUM($F33:K33))</f>
        <v>47</v>
      </c>
    </row>
    <row r="34" spans="2:12">
      <c r="B34" s="1" t="str">
        <f>RANK($L34,$L$5:$L$55)&amp;IF(OR($L34=$L33,$L34=$L35),"=","")</f>
        <v>29=</v>
      </c>
      <c r="C34" t="s">
        <v>62</v>
      </c>
      <c r="D34" s="12" t="s">
        <v>75</v>
      </c>
      <c r="E34" s="1" t="s">
        <v>5</v>
      </c>
      <c r="G34" s="11">
        <v>47</v>
      </c>
      <c r="L34" s="1">
        <f>IF(COUNTA($F34:K34)&gt;4,LARGE($F34:K34,1)+LARGE($F34:K34,2)+LARGE($F34:K34,3)+LARGE($F34:K34,4),SUM($F34:K34))</f>
        <v>47</v>
      </c>
    </row>
    <row r="35" spans="2:12">
      <c r="B35" s="1" t="str">
        <f>RANK($L35,$L$5:$L$55)&amp;IF(OR($L35=$L34,$L35=$L36),"=","")</f>
        <v>29=</v>
      </c>
      <c r="C35" t="s">
        <v>79</v>
      </c>
      <c r="D35" s="1" t="s">
        <v>75</v>
      </c>
      <c r="E35" s="1" t="s">
        <v>5</v>
      </c>
      <c r="G35" s="6"/>
      <c r="H35" s="1">
        <v>47</v>
      </c>
      <c r="L35" s="1">
        <f>IF(COUNTA($F35:K35)&gt;4,LARGE($F35:K35,1)+LARGE($F35:K35,2)+LARGE($F35:K35,3)+LARGE($F35:K35,4),SUM($F35:K35))</f>
        <v>47</v>
      </c>
    </row>
    <row r="36" spans="2:12">
      <c r="B36" s="1" t="str">
        <f>RANK($L36,$L$5:$L$55)&amp;IF(OR($L36=$L35,$L36=$L37),"=","")</f>
        <v>32</v>
      </c>
      <c r="C36" t="s">
        <v>80</v>
      </c>
      <c r="D36" s="1" t="s">
        <v>75</v>
      </c>
      <c r="E36" s="1" t="s">
        <v>11</v>
      </c>
      <c r="G36" s="6"/>
      <c r="H36" s="1">
        <v>46</v>
      </c>
      <c r="L36" s="1">
        <f>IF(COUNTA($F36:K36)&gt;4,LARGE($F36:K36,1)+LARGE($F36:K36,2)+LARGE($F36:K36,3)+LARGE($F36:K36,4),SUM($F36:K36))</f>
        <v>46</v>
      </c>
    </row>
    <row r="37" spans="2:12">
      <c r="B37" s="1" t="str">
        <f>RANK($L37,$L$5:$L$55)&amp;IF(OR($L37=$L36,$L37=$L38),"=","")</f>
        <v>33</v>
      </c>
      <c r="C37" t="s">
        <v>42</v>
      </c>
      <c r="D37" s="1" t="s">
        <v>75</v>
      </c>
      <c r="E37" s="1" t="s">
        <v>11</v>
      </c>
      <c r="F37" s="1">
        <v>44</v>
      </c>
      <c r="L37" s="1">
        <f>IF(COUNTA($F37:K37)&gt;4,LARGE($F37:K37,1)+LARGE($F37:K37,2)+LARGE($F37:K37,3)+LARGE($F37:K37,4),SUM($F37:K37))</f>
        <v>44</v>
      </c>
    </row>
    <row r="38" spans="2:12">
      <c r="B38" s="1" t="str">
        <f>RANK($L38,$L$5:$L$55)&amp;IF(OR($L38=$L37,$L38=$L39),"=","")</f>
        <v>34</v>
      </c>
      <c r="C38" t="s">
        <v>104</v>
      </c>
      <c r="D38" s="1" t="s">
        <v>97</v>
      </c>
      <c r="E38" s="1" t="s">
        <v>5</v>
      </c>
      <c r="F38" s="1"/>
      <c r="I38" s="11">
        <v>42</v>
      </c>
      <c r="L38" s="1">
        <f>IF(COUNTA($F38:K38)&gt;4,LARGE($F38:K38,1)+LARGE($F38:K38,2)+LARGE($F38:K38,3)+LARGE($F38:K38,4),SUM($F38:K38))</f>
        <v>42</v>
      </c>
    </row>
    <row r="39" spans="2:12">
      <c r="B39" s="1" t="str">
        <f>RANK($L39,$L$5:$L$55)&amp;IF(OR($L39=$L38,$L39=$L40),"=","")</f>
        <v>35</v>
      </c>
      <c r="C39" t="s">
        <v>81</v>
      </c>
      <c r="D39" s="1" t="s">
        <v>84</v>
      </c>
      <c r="E39" s="1" t="s">
        <v>12</v>
      </c>
      <c r="G39" s="6"/>
      <c r="H39" s="1">
        <v>41</v>
      </c>
      <c r="L39" s="1">
        <f>IF(COUNTA($F39:K39)&gt;4,LARGE($F39:K39,1)+LARGE($F39:K39,2)+LARGE($F39:K39,3)+LARGE($F39:K39,4),SUM($F39:K39))</f>
        <v>41</v>
      </c>
    </row>
    <row r="40" spans="2:12">
      <c r="B40" s="1" t="str">
        <f>RANK($L40,$L$5:$L$55)&amp;IF(OR($L40=$L39,$L40=$L41),"=","")</f>
        <v>36</v>
      </c>
      <c r="C40" t="s">
        <v>63</v>
      </c>
      <c r="D40" s="1" t="s">
        <v>75</v>
      </c>
      <c r="E40" s="1" t="s">
        <v>64</v>
      </c>
      <c r="G40" s="11">
        <v>40</v>
      </c>
      <c r="L40" s="1">
        <f>IF(COUNTA($F40:K40)&gt;4,LARGE($F40:K40,1)+LARGE($F40:K40,2)+LARGE($F40:K40,3)+LARGE($F40:K40,4),SUM($F40:K40))</f>
        <v>40</v>
      </c>
    </row>
    <row r="41" spans="2:12">
      <c r="B41" s="1" t="str">
        <f>RANK($L41,$L$5:$L$55)&amp;IF(OR($L41=$L40,$L41=$L42),"=","")</f>
        <v>37</v>
      </c>
      <c r="C41" t="s">
        <v>125</v>
      </c>
      <c r="D41" s="1" t="s">
        <v>123</v>
      </c>
      <c r="E41" s="1" t="s">
        <v>12</v>
      </c>
      <c r="J41" s="11">
        <v>39</v>
      </c>
      <c r="L41" s="1">
        <f>IF(COUNTA($F41:K41)&gt;4,LARGE($F41:K41,1)+LARGE($F41:K41,2)+LARGE($F41:K41,3)+LARGE($F41:K41,4),SUM($F41:K41))</f>
        <v>39</v>
      </c>
    </row>
    <row r="42" spans="2:12">
      <c r="B42" s="1" t="str">
        <f>RANK($L42,$L$5:$L$55)&amp;IF(OR($L42=$L41,$L42=$L43),"=","")</f>
        <v>38</v>
      </c>
      <c r="C42" t="s">
        <v>65</v>
      </c>
      <c r="D42" s="1" t="s">
        <v>75</v>
      </c>
      <c r="E42" s="1" t="s">
        <v>7</v>
      </c>
      <c r="G42" s="11">
        <v>38</v>
      </c>
      <c r="L42" s="1">
        <f>IF(COUNTA($F42:K42)&gt;4,LARGE($F42:K42,1)+LARGE($F42:K42,2)+LARGE($F42:K42,3)+LARGE($F42:K42,4),SUM($F42:K42))</f>
        <v>38</v>
      </c>
    </row>
    <row r="43" spans="2:12">
      <c r="B43" s="1" t="str">
        <f>RANK($L43,$L$5:$L$55)&amp;IF(OR($L43=$L42,$L43=$L44),"=","")</f>
        <v>39=</v>
      </c>
      <c r="C43" t="s">
        <v>68</v>
      </c>
      <c r="D43" s="1" t="s">
        <v>75</v>
      </c>
      <c r="E43" s="1" t="s">
        <v>67</v>
      </c>
      <c r="G43" s="11">
        <v>36</v>
      </c>
      <c r="L43" s="1">
        <f>IF(COUNTA($F43:K43)&gt;4,LARGE($F43:K43,1)+LARGE($F43:K43,2)+LARGE($F43:K43,3)+LARGE($F43:K43,4),SUM($F43:K43))</f>
        <v>36</v>
      </c>
    </row>
    <row r="44" spans="2:12">
      <c r="B44" s="1" t="str">
        <f>RANK($L44,$L$5:$L$55)&amp;IF(OR($L44=$L43,$L44=$L45),"=","")</f>
        <v>39=</v>
      </c>
      <c r="C44" t="s">
        <v>105</v>
      </c>
      <c r="D44" s="1" t="s">
        <v>75</v>
      </c>
      <c r="E44" s="1" t="s">
        <v>67</v>
      </c>
      <c r="F44" s="1"/>
      <c r="I44" s="11">
        <v>36</v>
      </c>
      <c r="L44" s="1">
        <f>IF(COUNTA($F44:K44)&gt;4,LARGE($F44:K44,1)+LARGE($F44:K44,2)+LARGE($F44:K44,3)+LARGE($F44:K44,4),SUM($F44:K44))</f>
        <v>36</v>
      </c>
    </row>
    <row r="45" spans="2:12">
      <c r="B45" s="1" t="str">
        <f>RANK($L45,$L$5:$L$55)&amp;IF(OR($L45=$L44,$L45=$L46),"=","")</f>
        <v>41</v>
      </c>
      <c r="C45" t="s">
        <v>27</v>
      </c>
      <c r="D45" s="1" t="s">
        <v>28</v>
      </c>
      <c r="E45" s="1" t="s">
        <v>7</v>
      </c>
      <c r="F45" s="1">
        <v>35</v>
      </c>
      <c r="G45" s="1"/>
      <c r="H45" s="4"/>
      <c r="I45" s="1"/>
      <c r="K45" s="1"/>
      <c r="L45" s="1">
        <f>IF(COUNTA($F45:K45)&gt;4,LARGE($F45:K45,1)+LARGE($F45:K45,2)+LARGE($F45:K45,3)+LARGE($F45:K45,4),SUM($F45:K45))</f>
        <v>35</v>
      </c>
    </row>
    <row r="46" spans="2:12">
      <c r="B46" s="1" t="str">
        <f>RANK($L46,$L$5:$L$55)&amp;IF(OR($L46=$L45,$L46=$L47),"=","")</f>
        <v>42=</v>
      </c>
      <c r="C46" t="s">
        <v>83</v>
      </c>
      <c r="D46" s="1" t="s">
        <v>75</v>
      </c>
      <c r="E46" s="1" t="s">
        <v>7</v>
      </c>
      <c r="G46" s="6"/>
      <c r="H46" s="1">
        <v>34</v>
      </c>
      <c r="L46" s="1">
        <f>IF(COUNTA($F46:K46)&gt;4,LARGE($F46:K46,1)+LARGE($F46:K46,2)+LARGE($F46:K46,3)+LARGE($F46:K46,4),SUM($F46:K46))</f>
        <v>34</v>
      </c>
    </row>
    <row r="47" spans="2:12">
      <c r="B47" s="1" t="str">
        <f>RANK($L47,$L$5:$L$55)&amp;IF(OR($L47=$L46,$L47=$L48),"=","")</f>
        <v>42=</v>
      </c>
      <c r="C47" t="s">
        <v>106</v>
      </c>
      <c r="D47" s="1" t="s">
        <v>75</v>
      </c>
      <c r="E47" s="1" t="s">
        <v>4</v>
      </c>
      <c r="F47" s="1"/>
      <c r="I47" s="11">
        <v>34</v>
      </c>
      <c r="L47" s="1">
        <f>IF(COUNTA($F47:K47)&gt;4,LARGE($F47:K47,1)+LARGE($F47:K47,2)+LARGE($F47:K47,3)+LARGE($F47:K47,4),SUM($F47:K47))</f>
        <v>34</v>
      </c>
    </row>
    <row r="48" spans="2:12">
      <c r="B48" s="1" t="str">
        <f>RANK($L48,$L$5:$L$55)&amp;IF(OR($L48=$L47,$L48=$L49),"=","")</f>
        <v>42=</v>
      </c>
      <c r="C48" t="s">
        <v>69</v>
      </c>
      <c r="D48" s="12" t="s">
        <v>75</v>
      </c>
      <c r="E48" s="1" t="s">
        <v>67</v>
      </c>
      <c r="G48" s="11">
        <v>34</v>
      </c>
      <c r="L48" s="1">
        <f>IF(COUNTA($F48:K48)&gt;4,LARGE($F48:K48,1)+LARGE($F48:K48,2)+LARGE($F48:K48,3)+LARGE($F48:K48,4),SUM($F48:K48))</f>
        <v>34</v>
      </c>
    </row>
    <row r="49" spans="1:12">
      <c r="B49" s="1" t="str">
        <f>RANK($L49,$L$5:$L$55)&amp;IF(OR($L49=$L48,$L49=$L50),"=","")</f>
        <v>45=</v>
      </c>
      <c r="C49" t="s">
        <v>107</v>
      </c>
      <c r="D49" s="1" t="s">
        <v>93</v>
      </c>
      <c r="E49" s="1" t="s">
        <v>67</v>
      </c>
      <c r="F49" s="1"/>
      <c r="I49" s="11">
        <v>33</v>
      </c>
      <c r="L49" s="1">
        <f>IF(COUNTA($F49:K49)&gt;4,LARGE($F49:K49,1)+LARGE($F49:K49,2)+LARGE($F49:K49,3)+LARGE($F49:K49,4),SUM($F49:K49))</f>
        <v>33</v>
      </c>
    </row>
    <row r="50" spans="1:12">
      <c r="B50" s="1" t="str">
        <f>RANK($L50,$L$5:$L$55)&amp;IF(OR($L50=$L49,$L50=$L51),"=","")</f>
        <v>45=</v>
      </c>
      <c r="C50" t="s">
        <v>70</v>
      </c>
      <c r="D50" s="12" t="s">
        <v>76</v>
      </c>
      <c r="E50" s="1" t="s">
        <v>5</v>
      </c>
      <c r="G50" s="11">
        <v>33</v>
      </c>
      <c r="L50" s="1">
        <f>IF(COUNTA($F50:K50)&gt;4,LARGE($F50:K50,1)+LARGE($F50:K50,2)+LARGE($F50:K50,3)+LARGE($F50:K50,4),SUM($F50:K50))</f>
        <v>33</v>
      </c>
    </row>
    <row r="51" spans="1:12">
      <c r="B51" s="1" t="str">
        <f>RANK($L51,$L$5:$L$55)&amp;IF(OR($L51=$L50,$L51=$L52),"=","")</f>
        <v>47</v>
      </c>
      <c r="C51" t="s">
        <v>109</v>
      </c>
      <c r="D51" s="1" t="s">
        <v>93</v>
      </c>
      <c r="E51" s="1" t="s">
        <v>11</v>
      </c>
      <c r="F51" s="1"/>
      <c r="I51" s="11">
        <v>30</v>
      </c>
      <c r="L51" s="1">
        <f>IF(COUNTA($F51:K51)&gt;4,LARGE($F51:K51,1)+LARGE($F51:K51,2)+LARGE($F51:K51,3)+LARGE($F51:K51,4),SUM($F51:K51))</f>
        <v>30</v>
      </c>
    </row>
    <row r="52" spans="1:12">
      <c r="B52" s="1" t="str">
        <f>RANK($L52,$L$5:$L$55)&amp;IF(OR($L52=$L51,$L52=$L53),"=","")</f>
        <v>48</v>
      </c>
      <c r="C52" t="s">
        <v>122</v>
      </c>
      <c r="D52" s="1" t="s">
        <v>123</v>
      </c>
      <c r="E52" s="1" t="s">
        <v>5</v>
      </c>
      <c r="F52" s="1"/>
      <c r="I52" s="11">
        <v>28</v>
      </c>
      <c r="L52" s="1">
        <f>IF(COUNTA($F52:K52)&gt;4,LARGE($F52:K52,1)+LARGE($F52:K52,2)+LARGE($F52:K52,3)+LARGE($F52:K52,4),SUM($F52:K52))</f>
        <v>28</v>
      </c>
    </row>
    <row r="53" spans="1:12">
      <c r="B53" s="1" t="str">
        <f>RANK($L53,$L$5:$L$55)&amp;IF(OR($L53=$L52,$L53=$L54),"=","")</f>
        <v>49</v>
      </c>
      <c r="C53" t="s">
        <v>113</v>
      </c>
      <c r="D53" s="1" t="s">
        <v>114</v>
      </c>
      <c r="E53" s="1" t="s">
        <v>25</v>
      </c>
      <c r="F53" s="1"/>
      <c r="I53" s="11">
        <v>27</v>
      </c>
      <c r="L53" s="1">
        <f>IF(COUNTA($F53:K53)&gt;4,LARGE($F53:K53,1)+LARGE($F53:K53,2)+LARGE($F53:K53,3)+LARGE($F53:K53,4),SUM($F53:K53))</f>
        <v>27</v>
      </c>
    </row>
    <row r="54" spans="1:12">
      <c r="B54" s="1" t="str">
        <f>RANK($L54,$L$5:$L$55)&amp;IF(OR($L54=$L53,$L54=$L55),"=","")</f>
        <v>50</v>
      </c>
      <c r="C54" t="s">
        <v>115</v>
      </c>
      <c r="D54" s="1" t="s">
        <v>93</v>
      </c>
      <c r="E54" s="1" t="s">
        <v>22</v>
      </c>
      <c r="F54" s="1"/>
      <c r="I54" s="11">
        <v>26</v>
      </c>
      <c r="L54" s="1">
        <f>IF(COUNTA($F54:K54)&gt;4,LARGE($F54:K54,1)+LARGE($F54:K54,2)+LARGE($F54:K54,3)+LARGE($F54:K54,4),SUM($F54:K54))</f>
        <v>26</v>
      </c>
    </row>
    <row r="55" spans="1:12">
      <c r="B55" s="1" t="str">
        <f>RANK($L55,$L$5:$L$55)&amp;IF(OR($L55=$L54,$L55=$L56),"=","")</f>
        <v>51</v>
      </c>
      <c r="C55" t="s">
        <v>116</v>
      </c>
      <c r="D55" s="1" t="s">
        <v>117</v>
      </c>
      <c r="E55" s="1" t="s">
        <v>67</v>
      </c>
      <c r="F55" s="1"/>
      <c r="I55" s="11">
        <v>23</v>
      </c>
      <c r="L55" s="1">
        <f>IF(COUNTA($F55:K55)&gt;4,LARGE($F55:K55,1)+LARGE($F55:K55,2)+LARGE($F55:K55,3)+LARGE($F55:K55,4),SUM($F55:K55))</f>
        <v>23</v>
      </c>
    </row>
    <row r="56" spans="1:12">
      <c r="A56" s="3" t="s">
        <v>14</v>
      </c>
      <c r="B56" s="1"/>
      <c r="F56" s="1"/>
      <c r="G56" s="1"/>
      <c r="I56" s="1"/>
      <c r="K56" s="1"/>
      <c r="L56" s="1"/>
    </row>
    <row r="57" spans="1:12">
      <c r="B57" s="1" t="str">
        <f>RANK($L57,$L$57:$L$73)&amp;IF(OR($L57=$L56,$L57=$L58),"=","")</f>
        <v>1</v>
      </c>
      <c r="C57" t="s">
        <v>29</v>
      </c>
      <c r="D57" s="1" t="s">
        <v>75</v>
      </c>
      <c r="E57" s="1" t="s">
        <v>15</v>
      </c>
      <c r="F57" s="1">
        <v>50</v>
      </c>
      <c r="G57" s="1">
        <v>49</v>
      </c>
      <c r="H57" s="11">
        <v>49</v>
      </c>
      <c r="I57" s="1"/>
      <c r="K57" s="1"/>
      <c r="L57" s="1">
        <f>IF(COUNTA($F57:K57)&gt;4,LARGE($F57:K57,1)+LARGE($F57:K57,2)+LARGE($F57:K57,3)+LARGE($F57:K57,4),SUM($F57:K57))</f>
        <v>148</v>
      </c>
    </row>
    <row r="58" spans="1:12">
      <c r="B58" s="1" t="str">
        <f>RANK($L58,$L$57:$L$73)&amp;IF(OR($L58=$L57,$L58=$L59),"=","")</f>
        <v>2</v>
      </c>
      <c r="C58" t="s">
        <v>44</v>
      </c>
      <c r="D58" s="1" t="s">
        <v>75</v>
      </c>
      <c r="E58" s="1" t="s">
        <v>15</v>
      </c>
      <c r="F58" s="1">
        <v>49</v>
      </c>
      <c r="G58" s="1">
        <v>50</v>
      </c>
      <c r="I58" s="1"/>
      <c r="K58" s="1"/>
      <c r="L58" s="1">
        <f>IF(COUNTA($F58:K58)&gt;4,LARGE($F58:K58,1)+LARGE($F58:K58,2)+LARGE($F58:K58,3)+LARGE($F58:K58,4),SUM($F58:K58))</f>
        <v>99</v>
      </c>
    </row>
    <row r="59" spans="1:12">
      <c r="B59" s="1" t="str">
        <f>RANK($L59,$L$57:$L$73)&amp;IF(OR($L59=$L58,$L59=$L60),"=","")</f>
        <v>3</v>
      </c>
      <c r="C59" t="s">
        <v>45</v>
      </c>
      <c r="D59" s="1" t="s">
        <v>75</v>
      </c>
      <c r="E59" s="1" t="s">
        <v>46</v>
      </c>
      <c r="F59" s="1">
        <v>47</v>
      </c>
      <c r="G59" s="1">
        <v>48</v>
      </c>
      <c r="I59" s="1"/>
      <c r="K59" s="1"/>
      <c r="L59" s="1">
        <f>IF(COUNTA($F59:K59)&gt;4,LARGE($F59:K59,1)+LARGE($F59:K59,2)+LARGE($F59:K59,3)+LARGE($F59:K59,4),SUM($F59:K59))</f>
        <v>95</v>
      </c>
    </row>
    <row r="60" spans="1:12">
      <c r="B60" s="1" t="str">
        <f>RANK($L60,$L$57:$L$73)&amp;IF(OR($L60=$L59,$L60=$L61),"=","")</f>
        <v>4</v>
      </c>
      <c r="C60" t="s">
        <v>101</v>
      </c>
      <c r="D60" s="1" t="s">
        <v>75</v>
      </c>
      <c r="F60" s="1"/>
      <c r="G60" s="1"/>
      <c r="I60" s="11">
        <v>44</v>
      </c>
      <c r="J60" s="1">
        <v>50</v>
      </c>
      <c r="L60" s="1">
        <f>IF(COUNTA($F60:K60)&gt;4,LARGE($F60:K60,1)+LARGE($F60:K60,2)+LARGE($F60:K60,3)+LARGE($F60:K60,4),SUM($F60:K60))</f>
        <v>94</v>
      </c>
    </row>
    <row r="61" spans="1:12">
      <c r="B61" s="1" t="str">
        <f>RANK($L61,$L$57:$L$73)&amp;IF(OR($L61=$L60,$L61=$L62),"=","")</f>
        <v>5=</v>
      </c>
      <c r="C61" t="s">
        <v>90</v>
      </c>
      <c r="D61" s="1" t="s">
        <v>75</v>
      </c>
      <c r="E61" s="1" t="s">
        <v>91</v>
      </c>
      <c r="F61" s="1"/>
      <c r="G61" s="1"/>
      <c r="I61" s="11">
        <v>50</v>
      </c>
      <c r="L61" s="1">
        <f>IF(COUNTA($F61:K61)&gt;4,LARGE($F61:K61,1)+LARGE($F61:K61,2)+LARGE($F61:K61,3)+LARGE($F61:K61,4),SUM($F61:K61))</f>
        <v>50</v>
      </c>
    </row>
    <row r="62" spans="1:12">
      <c r="B62" s="1" t="str">
        <f>RANK($L62,$L$57:$L$73)&amp;IF(OR($L62=$L61,$L62=$L63),"=","")</f>
        <v>5=</v>
      </c>
      <c r="C62" t="s">
        <v>85</v>
      </c>
      <c r="D62" s="1" t="s">
        <v>75</v>
      </c>
      <c r="E62" s="1" t="s">
        <v>86</v>
      </c>
      <c r="F62" s="1"/>
      <c r="G62" s="1"/>
      <c r="H62" s="11">
        <v>50</v>
      </c>
      <c r="L62" s="1">
        <f>IF(COUNTA($F62:K62)&gt;4,LARGE($F62:K62,1)+LARGE($F62:K62,2)+LARGE($F62:K62,3)+LARGE($F62:K62,4),SUM($F62:K62))</f>
        <v>50</v>
      </c>
    </row>
    <row r="63" spans="1:12">
      <c r="B63" s="1" t="str">
        <f>RANK($L63,$L$57:$L$73)&amp;IF(OR($L63=$L62,$L63=$L64),"=","")</f>
        <v>7</v>
      </c>
      <c r="C63" t="s">
        <v>92</v>
      </c>
      <c r="D63" s="1" t="s">
        <v>93</v>
      </c>
      <c r="E63" s="1" t="s">
        <v>15</v>
      </c>
      <c r="F63" s="1"/>
      <c r="G63" s="1"/>
      <c r="I63" s="11">
        <v>49</v>
      </c>
      <c r="L63" s="1">
        <f>IF(COUNTA($F63:K63)&gt;4,LARGE($F63:K63,1)+LARGE($F63:K63,2)+LARGE($F63:K63,3)+LARGE($F63:K63,4),SUM($F63:K63))</f>
        <v>49</v>
      </c>
    </row>
    <row r="64" spans="1:12">
      <c r="B64" s="1" t="str">
        <f>RANK($L64,$L$57:$L$73)&amp;IF(OR($L64=$L63,$L64=$L65),"=","")</f>
        <v>8=</v>
      </c>
      <c r="C64" t="s">
        <v>94</v>
      </c>
      <c r="D64" s="1" t="s">
        <v>75</v>
      </c>
      <c r="E64" s="1" t="s">
        <v>91</v>
      </c>
      <c r="F64" s="1"/>
      <c r="G64" s="1"/>
      <c r="I64" s="11">
        <v>48</v>
      </c>
      <c r="L64" s="1">
        <f>IF(COUNTA($F64:K64)&gt;4,LARGE($F64:K64,1)+LARGE($F64:K64,2)+LARGE($F64:K64,3)+LARGE($F64:K64,4),SUM($F64:K64))</f>
        <v>48</v>
      </c>
    </row>
    <row r="65" spans="2:12">
      <c r="B65" s="1" t="str">
        <f>RANK($L65,$L$57:$L$73)&amp;IF(OR($L65=$L64,$L65=$L66),"=","")</f>
        <v>8=</v>
      </c>
      <c r="C65" t="s">
        <v>87</v>
      </c>
      <c r="D65" s="1" t="s">
        <v>75</v>
      </c>
      <c r="E65" s="1" t="s">
        <v>15</v>
      </c>
      <c r="F65" s="1"/>
      <c r="G65" s="1"/>
      <c r="H65" s="11">
        <v>48</v>
      </c>
      <c r="L65" s="1">
        <f>IF(COUNTA($F65:K65)&gt;4,LARGE($F65:K65,1)+LARGE($F65:K65,2)+LARGE($F65:K65,3)+LARGE($F65:K65,4),SUM($F65:K65))</f>
        <v>48</v>
      </c>
    </row>
    <row r="66" spans="2:12">
      <c r="B66" s="1" t="str">
        <f>RANK($L66,$L$57:$L$73)&amp;IF(OR($L66=$L65,$L66=$L67),"=","")</f>
        <v>10=</v>
      </c>
      <c r="C66" t="s">
        <v>99</v>
      </c>
      <c r="D66" s="1" t="s">
        <v>75</v>
      </c>
      <c r="F66" s="1"/>
      <c r="G66" s="1"/>
      <c r="I66" s="11">
        <v>47</v>
      </c>
      <c r="L66" s="1">
        <f>IF(COUNTA($F66:K66)&gt;4,LARGE($F66:K66,1)+LARGE($F66:K66,2)+LARGE($F66:K66,3)+LARGE($F66:K66,4),SUM($F66:K66))</f>
        <v>47</v>
      </c>
    </row>
    <row r="67" spans="2:12">
      <c r="B67" s="1" t="str">
        <f>RANK($L67,$L$57:$L$73)&amp;IF(OR($L67=$L66,$L67=$L68),"=","")</f>
        <v>10=</v>
      </c>
      <c r="C67" t="s">
        <v>88</v>
      </c>
      <c r="D67" s="1" t="s">
        <v>75</v>
      </c>
      <c r="E67" s="1" t="s">
        <v>89</v>
      </c>
      <c r="F67" s="1"/>
      <c r="G67" s="1"/>
      <c r="H67" s="11">
        <v>47</v>
      </c>
      <c r="L67" s="1">
        <f>IF(COUNTA($F67:K67)&gt;4,LARGE($F67:K67,1)+LARGE($F67:K67,2)+LARGE($F67:K67,3)+LARGE($F67:K67,4),SUM($F67:K67))</f>
        <v>47</v>
      </c>
    </row>
    <row r="68" spans="2:12">
      <c r="B68" s="1" t="str">
        <f>RANK($L68,$L$57:$L$73)&amp;IF(OR($L68=$L67,$L68=$L69),"=","")</f>
        <v>10=</v>
      </c>
      <c r="C68" t="s">
        <v>58</v>
      </c>
      <c r="D68" s="1" t="s">
        <v>75</v>
      </c>
      <c r="E68" s="1" t="s">
        <v>16</v>
      </c>
      <c r="G68" s="1">
        <v>47</v>
      </c>
      <c r="L68" s="1">
        <f>IF(COUNTA($F68:K68)&gt;4,LARGE($F68:K68,1)+LARGE($F68:K68,2)+LARGE($F68:K68,3)+LARGE($F68:K68,4),SUM($F68:K68))</f>
        <v>47</v>
      </c>
    </row>
    <row r="69" spans="2:12">
      <c r="B69" s="1" t="str">
        <f>RANK($L69,$L$57:$L$73)&amp;IF(OR($L69=$L68,$L69=$L70),"=","")</f>
        <v>13=</v>
      </c>
      <c r="C69" t="s">
        <v>95</v>
      </c>
      <c r="D69" s="1" t="s">
        <v>75</v>
      </c>
      <c r="E69" s="1" t="s">
        <v>31</v>
      </c>
      <c r="F69" s="1"/>
      <c r="G69" s="1"/>
      <c r="I69" s="11">
        <v>46</v>
      </c>
      <c r="L69" s="1">
        <f>IF(COUNTA($F69:K69)&gt;4,LARGE($F69:K69,1)+LARGE($F69:K69,2)+LARGE($F69:K69,3)+LARGE($F69:K69,4),SUM($F69:K69))</f>
        <v>46</v>
      </c>
    </row>
    <row r="70" spans="2:12">
      <c r="B70" s="1" t="str">
        <f>RANK($L70,$L$57:$L$73)&amp;IF(OR($L70=$L69,$L70=$L71),"=","")</f>
        <v>13=</v>
      </c>
      <c r="C70" t="s">
        <v>47</v>
      </c>
      <c r="D70" s="1" t="s">
        <v>75</v>
      </c>
      <c r="E70" s="1" t="s">
        <v>16</v>
      </c>
      <c r="F70" s="1">
        <v>46</v>
      </c>
      <c r="G70" s="1"/>
      <c r="I70" s="1"/>
      <c r="K70" s="1"/>
      <c r="L70" s="1">
        <f>IF(COUNTA($F70:K70)&gt;4,LARGE($F70:K70,1)+LARGE($F70:K70,2)+LARGE($F70:K70,3)+LARGE($F70:K70,4),SUM($F70:K70))</f>
        <v>46</v>
      </c>
    </row>
    <row r="71" spans="2:12">
      <c r="B71" s="1" t="str">
        <f>RANK($L71,$L$57:$L$73)&amp;IF(OR($L71=$L70,$L71=$L72),"=","")</f>
        <v>15</v>
      </c>
      <c r="C71" t="s">
        <v>100</v>
      </c>
      <c r="D71" s="1" t="s">
        <v>75</v>
      </c>
      <c r="E71" s="1" t="s">
        <v>15</v>
      </c>
      <c r="F71" s="1"/>
      <c r="G71" s="1"/>
      <c r="I71" s="11">
        <v>45</v>
      </c>
      <c r="L71" s="1">
        <f>IF(COUNTA($F71:K71)&gt;4,LARGE($F71:K71,1)+LARGE($F71:K71,2)+LARGE($F71:K71,3)+LARGE($F71:K71,4),SUM($F71:K71))</f>
        <v>45</v>
      </c>
    </row>
    <row r="72" spans="2:12">
      <c r="B72" s="1" t="str">
        <f>RANK($L72,$L$57:$L$73)&amp;IF(OR($L72=$L71,$L72=$L73),"=","")</f>
        <v>16</v>
      </c>
      <c r="C72" t="s">
        <v>96</v>
      </c>
      <c r="D72" s="1" t="s">
        <v>97</v>
      </c>
      <c r="E72" s="1" t="s">
        <v>98</v>
      </c>
      <c r="F72" s="1"/>
      <c r="G72" s="1"/>
      <c r="I72" s="11">
        <v>43</v>
      </c>
      <c r="L72" s="1">
        <f>IF(COUNTA($F72:K72)&gt;4,LARGE($F72:K72,1)+LARGE($F72:K72,2)+LARGE($F72:K72,3)+LARGE($F72:K72,4),SUM($F72:K72))</f>
        <v>43</v>
      </c>
    </row>
    <row r="73" spans="2:12">
      <c r="B73" s="1" t="str">
        <f>RANK($L73,$L$57:$L$73)&amp;IF(OR($L73=$L72,$L73=$L74),"=","")</f>
        <v>17</v>
      </c>
      <c r="C73" t="s">
        <v>30</v>
      </c>
      <c r="D73" s="1" t="s">
        <v>75</v>
      </c>
      <c r="E73" s="1" t="s">
        <v>31</v>
      </c>
      <c r="F73" s="1">
        <v>0</v>
      </c>
      <c r="G73" s="1"/>
      <c r="I73" s="1"/>
      <c r="K73" s="1"/>
      <c r="L73" s="1">
        <f>IF(COUNTA($F73:K73)&gt;4,LARGE($F73:K73,1)+LARGE($F73:K73,2)+LARGE($F73:K73,3)+LARGE($F73:K73,4),SUM($F73:K73))</f>
        <v>0</v>
      </c>
    </row>
    <row r="74" spans="2:12">
      <c r="L74" s="1" t="s">
        <v>77</v>
      </c>
    </row>
    <row r="75" spans="2:12">
      <c r="L75" s="1"/>
    </row>
    <row r="76" spans="2:12">
      <c r="L76" s="1"/>
    </row>
  </sheetData>
  <sortState ref="B57:L73">
    <sortCondition descending="1" ref="L57:L73"/>
  </sortState>
  <phoneticPr fontId="0" type="noConversion"/>
  <pageMargins left="0.7" right="0.7" top="0.75" bottom="0.75" header="0.3" footer="0.3"/>
  <pageSetup paperSize="9" scale="45" fitToWidth="0" fitToHeight="0" orientation="portrait" r:id="rId1"/>
  <webPublishItems count="1">
    <webPublishItem id="18073" divId="Summer Sprint League 2013_18073" sourceType="sheet" destinationFile="C:\Users\AIRE\Documents\AIRE share\Events\2013 Summer Sprint Series\Summer Sprint League 201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A5" sqref="A5"/>
    </sheetView>
  </sheetViews>
  <sheetFormatPr defaultRowHeight="15"/>
  <cols>
    <col min="1" max="1" width="12.28515625" customWidth="1"/>
    <col min="2" max="2" width="11.140625" bestFit="1" customWidth="1"/>
    <col min="3" max="3" width="11.85546875" style="7" bestFit="1" customWidth="1"/>
    <col min="4" max="4" width="18.140625" bestFit="1" customWidth="1"/>
    <col min="5" max="5" width="7.140625" bestFit="1" customWidth="1"/>
    <col min="6" max="6" width="13.85546875" bestFit="1" customWidth="1"/>
    <col min="7" max="7" width="7.28515625" customWidth="1"/>
    <col min="8" max="8" width="8" style="6" customWidth="1"/>
  </cols>
  <sheetData>
    <row r="1" spans="1:8">
      <c r="A1" t="s">
        <v>124</v>
      </c>
    </row>
    <row r="2" spans="1:8">
      <c r="A2" s="10">
        <v>41458</v>
      </c>
    </row>
    <row r="3" spans="1:8">
      <c r="A3" t="s">
        <v>48</v>
      </c>
    </row>
    <row r="4" spans="1:8">
      <c r="A4" t="s">
        <v>126</v>
      </c>
    </row>
    <row r="6" spans="1:8">
      <c r="A6" t="s">
        <v>1</v>
      </c>
      <c r="B6" t="s">
        <v>37</v>
      </c>
      <c r="C6" s="7" t="s">
        <v>38</v>
      </c>
      <c r="D6" t="s">
        <v>39</v>
      </c>
      <c r="E6" t="s">
        <v>40</v>
      </c>
      <c r="F6" t="s">
        <v>41</v>
      </c>
      <c r="G6" t="s">
        <v>2</v>
      </c>
      <c r="H6" s="6" t="s">
        <v>49</v>
      </c>
    </row>
    <row r="7" spans="1:8">
      <c r="A7" t="s">
        <v>101</v>
      </c>
      <c r="B7" t="s">
        <v>91</v>
      </c>
      <c r="C7" s="7">
        <v>1.0282291666666667</v>
      </c>
      <c r="D7">
        <v>0</v>
      </c>
      <c r="E7">
        <v>0</v>
      </c>
      <c r="F7">
        <v>0</v>
      </c>
      <c r="G7" t="s">
        <v>75</v>
      </c>
      <c r="H7" s="6">
        <f>51-RANK(C7,C$7:C$962,1)</f>
        <v>50</v>
      </c>
    </row>
  </sheetData>
  <phoneticPr fontId="0" type="noConversion"/>
  <pageMargins left="0.7" right="0.7" top="0.75" bottom="0.75" header="0.3" footer="0.3"/>
  <pageSetup paperSize="20480" orientation="portrait" horizontalDpi="180" verticalDpi="18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Burden</dc:creator>
  <cp:lastModifiedBy>AIRE</cp:lastModifiedBy>
  <dcterms:created xsi:type="dcterms:W3CDTF">2012-01-27T22:22:20Z</dcterms:created>
  <dcterms:modified xsi:type="dcterms:W3CDTF">2013-07-03T20:25:58Z</dcterms:modified>
</cp:coreProperties>
</file>